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5260" yWindow="0" windowWidth="25600" windowHeight="16060" tabRatio="500" firstSheet="1" activeTab="4"/>
  </bookViews>
  <sheets>
    <sheet name="PRE-test Difficulty" sheetId="1" r:id="rId1"/>
    <sheet name="PRE-test Discrimination" sheetId="2" r:id="rId2"/>
    <sheet name="POST-test Difficulty" sheetId="3" r:id="rId3"/>
    <sheet name="POST-test Discriminiation" sheetId="4" r:id="rId4"/>
    <sheet name="Learning Gains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" i="3" l="1"/>
  <c r="O10" i="3"/>
  <c r="O11" i="3"/>
  <c r="O12" i="3"/>
  <c r="O14" i="3"/>
  <c r="O16" i="3"/>
  <c r="O21" i="3"/>
  <c r="N9" i="3"/>
  <c r="N10" i="3"/>
  <c r="N11" i="3"/>
  <c r="N12" i="3"/>
  <c r="N14" i="3"/>
  <c r="N16" i="3"/>
  <c r="N21" i="3"/>
  <c r="M9" i="3"/>
  <c r="M10" i="3"/>
  <c r="M11" i="3"/>
  <c r="M12" i="3"/>
  <c r="M14" i="3"/>
  <c r="M16" i="3"/>
  <c r="M21" i="3"/>
  <c r="L9" i="3"/>
  <c r="L10" i="3"/>
  <c r="L11" i="3"/>
  <c r="L12" i="3"/>
  <c r="L14" i="3"/>
  <c r="L16" i="3"/>
  <c r="L21" i="3"/>
  <c r="K9" i="3"/>
  <c r="K10" i="3"/>
  <c r="K11" i="3"/>
  <c r="K12" i="3"/>
  <c r="K14" i="3"/>
  <c r="K16" i="3"/>
  <c r="K21" i="3"/>
  <c r="J9" i="3"/>
  <c r="J10" i="3"/>
  <c r="J11" i="3"/>
  <c r="J12" i="3"/>
  <c r="J14" i="3"/>
  <c r="J16" i="3"/>
  <c r="J21" i="3"/>
  <c r="I9" i="3"/>
  <c r="I10" i="3"/>
  <c r="I11" i="3"/>
  <c r="I12" i="3"/>
  <c r="I14" i="3"/>
  <c r="I16" i="3"/>
  <c r="I21" i="3"/>
  <c r="H9" i="3"/>
  <c r="H10" i="3"/>
  <c r="H11" i="3"/>
  <c r="H12" i="3"/>
  <c r="H14" i="3"/>
  <c r="H16" i="3"/>
  <c r="H21" i="3"/>
  <c r="G9" i="3"/>
  <c r="G10" i="3"/>
  <c r="G11" i="3"/>
  <c r="G12" i="3"/>
  <c r="G14" i="3"/>
  <c r="G16" i="3"/>
  <c r="G21" i="3"/>
  <c r="F9" i="3"/>
  <c r="F10" i="3"/>
  <c r="F11" i="3"/>
  <c r="F12" i="3"/>
  <c r="F14" i="3"/>
  <c r="F16" i="3"/>
  <c r="F21" i="3"/>
  <c r="E9" i="3"/>
  <c r="E10" i="3"/>
  <c r="E11" i="3"/>
  <c r="E12" i="3"/>
  <c r="E14" i="3"/>
  <c r="E16" i="3"/>
  <c r="E21" i="3"/>
  <c r="D9" i="3"/>
  <c r="D10" i="3"/>
  <c r="D11" i="3"/>
  <c r="D12" i="3"/>
  <c r="D14" i="3"/>
  <c r="D16" i="3"/>
  <c r="D21" i="3"/>
  <c r="C9" i="3"/>
  <c r="C10" i="3"/>
  <c r="C11" i="3"/>
  <c r="C12" i="3"/>
  <c r="C14" i="3"/>
  <c r="C16" i="3"/>
  <c r="C21" i="3"/>
  <c r="O13" i="3"/>
  <c r="O20" i="3"/>
  <c r="N13" i="3"/>
  <c r="N20" i="3"/>
  <c r="M13" i="3"/>
  <c r="M20" i="3"/>
  <c r="L13" i="3"/>
  <c r="L20" i="3"/>
  <c r="K13" i="3"/>
  <c r="K20" i="3"/>
  <c r="J13" i="3"/>
  <c r="J20" i="3"/>
  <c r="I13" i="3"/>
  <c r="I20" i="3"/>
  <c r="H13" i="3"/>
  <c r="H20" i="3"/>
  <c r="G13" i="3"/>
  <c r="G20" i="3"/>
  <c r="F13" i="3"/>
  <c r="F20" i="3"/>
  <c r="E13" i="3"/>
  <c r="E20" i="3"/>
  <c r="D13" i="3"/>
  <c r="D20" i="3"/>
  <c r="C13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20" i="3"/>
  <c r="B13" i="3"/>
  <c r="O9" i="1"/>
  <c r="O10" i="1"/>
  <c r="O11" i="1"/>
  <c r="O12" i="1"/>
  <c r="O13" i="1"/>
  <c r="O14" i="1"/>
  <c r="O16" i="1"/>
  <c r="O21" i="1"/>
  <c r="N9" i="1"/>
  <c r="N10" i="1"/>
  <c r="N11" i="1"/>
  <c r="N12" i="1"/>
  <c r="N13" i="1"/>
  <c r="N14" i="1"/>
  <c r="N16" i="1"/>
  <c r="N21" i="1"/>
  <c r="M9" i="1"/>
  <c r="M10" i="1"/>
  <c r="M11" i="1"/>
  <c r="M12" i="1"/>
  <c r="M13" i="1"/>
  <c r="M14" i="1"/>
  <c r="M16" i="1"/>
  <c r="M21" i="1"/>
  <c r="L9" i="1"/>
  <c r="L10" i="1"/>
  <c r="L11" i="1"/>
  <c r="L12" i="1"/>
  <c r="L13" i="1"/>
  <c r="L14" i="1"/>
  <c r="L16" i="1"/>
  <c r="L21" i="1"/>
  <c r="K9" i="1"/>
  <c r="K10" i="1"/>
  <c r="K11" i="1"/>
  <c r="K12" i="1"/>
  <c r="K13" i="1"/>
  <c r="K14" i="1"/>
  <c r="K16" i="1"/>
  <c r="K21" i="1"/>
  <c r="J9" i="1"/>
  <c r="J10" i="1"/>
  <c r="J11" i="1"/>
  <c r="J12" i="1"/>
  <c r="J13" i="1"/>
  <c r="J14" i="1"/>
  <c r="J16" i="1"/>
  <c r="J21" i="1"/>
  <c r="I9" i="1"/>
  <c r="I10" i="1"/>
  <c r="I11" i="1"/>
  <c r="I12" i="1"/>
  <c r="I13" i="1"/>
  <c r="I14" i="1"/>
  <c r="I16" i="1"/>
  <c r="I21" i="1"/>
  <c r="H9" i="1"/>
  <c r="H10" i="1"/>
  <c r="H11" i="1"/>
  <c r="H12" i="1"/>
  <c r="H13" i="1"/>
  <c r="H14" i="1"/>
  <c r="H16" i="1"/>
  <c r="H21" i="1"/>
  <c r="G9" i="1"/>
  <c r="G10" i="1"/>
  <c r="G11" i="1"/>
  <c r="G12" i="1"/>
  <c r="G13" i="1"/>
  <c r="G14" i="1"/>
  <c r="G16" i="1"/>
  <c r="G21" i="1"/>
  <c r="F9" i="1"/>
  <c r="F10" i="1"/>
  <c r="F11" i="1"/>
  <c r="F12" i="1"/>
  <c r="F13" i="1"/>
  <c r="F14" i="1"/>
  <c r="F16" i="1"/>
  <c r="F21" i="1"/>
  <c r="E9" i="1"/>
  <c r="E10" i="1"/>
  <c r="E11" i="1"/>
  <c r="E12" i="1"/>
  <c r="E13" i="1"/>
  <c r="E14" i="1"/>
  <c r="E16" i="1"/>
  <c r="E21" i="1"/>
  <c r="D9" i="1"/>
  <c r="D10" i="1"/>
  <c r="D11" i="1"/>
  <c r="D12" i="1"/>
  <c r="D13" i="1"/>
  <c r="D14" i="1"/>
  <c r="D16" i="1"/>
  <c r="D21" i="1"/>
  <c r="C9" i="1"/>
  <c r="C10" i="1"/>
  <c r="C11" i="1"/>
  <c r="C12" i="1"/>
  <c r="C13" i="1"/>
  <c r="C14" i="1"/>
  <c r="C16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21" i="1"/>
  <c r="B20" i="1"/>
  <c r="B14" i="1"/>
  <c r="B13" i="1"/>
  <c r="B12" i="1"/>
  <c r="O11" i="4"/>
  <c r="O12" i="4"/>
  <c r="O14" i="4"/>
  <c r="N11" i="4"/>
  <c r="N12" i="4"/>
  <c r="N14" i="4"/>
  <c r="Q7" i="2"/>
  <c r="Q6" i="2"/>
  <c r="Q5" i="2"/>
  <c r="Q4" i="2"/>
  <c r="Q3" i="2"/>
  <c r="Q2" i="2"/>
  <c r="Q7" i="4"/>
  <c r="Q6" i="4"/>
  <c r="Q5" i="4"/>
  <c r="Q4" i="4"/>
  <c r="Q3" i="4"/>
  <c r="Q2" i="4"/>
  <c r="P7" i="4"/>
  <c r="P6" i="4"/>
  <c r="P5" i="4"/>
  <c r="P4" i="4"/>
  <c r="P3" i="4"/>
  <c r="P2" i="4"/>
  <c r="O11" i="2"/>
  <c r="O12" i="2"/>
  <c r="O14" i="2"/>
  <c r="N11" i="2"/>
  <c r="N12" i="2"/>
  <c r="N14" i="2"/>
  <c r="P7" i="2"/>
  <c r="P6" i="2"/>
  <c r="P5" i="2"/>
  <c r="P4" i="2"/>
  <c r="P3" i="2"/>
  <c r="P2" i="2"/>
  <c r="G9" i="5"/>
  <c r="G2" i="5"/>
  <c r="B11" i="2"/>
  <c r="B9" i="1"/>
  <c r="B10" i="1"/>
  <c r="B11" i="1"/>
  <c r="F7" i="5"/>
  <c r="F6" i="5"/>
  <c r="F5" i="5"/>
  <c r="F4" i="5"/>
  <c r="F3" i="5"/>
  <c r="F2" i="5"/>
  <c r="G7" i="5"/>
  <c r="G6" i="5"/>
  <c r="G5" i="5"/>
  <c r="G4" i="5"/>
  <c r="G3" i="5"/>
  <c r="M11" i="4"/>
  <c r="M12" i="4"/>
  <c r="M14" i="4"/>
  <c r="L11" i="4"/>
  <c r="L12" i="4"/>
  <c r="L14" i="4"/>
  <c r="K11" i="4"/>
  <c r="K12" i="4"/>
  <c r="K14" i="4"/>
  <c r="J11" i="4"/>
  <c r="J12" i="4"/>
  <c r="J14" i="4"/>
  <c r="I11" i="4"/>
  <c r="I12" i="4"/>
  <c r="I14" i="4"/>
  <c r="H11" i="4"/>
  <c r="H12" i="4"/>
  <c r="H14" i="4"/>
  <c r="G11" i="4"/>
  <c r="G12" i="4"/>
  <c r="G14" i="4"/>
  <c r="F11" i="4"/>
  <c r="F12" i="4"/>
  <c r="F14" i="4"/>
  <c r="E11" i="4"/>
  <c r="E12" i="4"/>
  <c r="E14" i="4"/>
  <c r="D11" i="4"/>
  <c r="D12" i="4"/>
  <c r="D14" i="4"/>
  <c r="C11" i="4"/>
  <c r="C12" i="4"/>
  <c r="C14" i="4"/>
  <c r="B11" i="4"/>
  <c r="B12" i="4"/>
  <c r="B14" i="4"/>
  <c r="Q9" i="4"/>
  <c r="P9" i="4"/>
  <c r="B9" i="3"/>
  <c r="B10" i="3"/>
  <c r="B11" i="3"/>
  <c r="B12" i="3"/>
  <c r="B14" i="3"/>
  <c r="B16" i="3"/>
  <c r="B17" i="3"/>
  <c r="B18" i="3"/>
  <c r="B19" i="3"/>
  <c r="B21" i="3"/>
  <c r="M14" i="2"/>
  <c r="L14" i="2"/>
  <c r="K14" i="2"/>
  <c r="J14" i="2"/>
  <c r="I14" i="2"/>
  <c r="H14" i="2"/>
  <c r="G14" i="2"/>
  <c r="F14" i="2"/>
  <c r="E14" i="2"/>
  <c r="D14" i="2"/>
  <c r="C14" i="2"/>
  <c r="Q9" i="2"/>
  <c r="P9" i="2"/>
  <c r="G11" i="2"/>
  <c r="G12" i="2"/>
  <c r="M11" i="2"/>
  <c r="M12" i="2"/>
  <c r="L11" i="2"/>
  <c r="L12" i="2"/>
  <c r="K11" i="2"/>
  <c r="K12" i="2"/>
  <c r="J11" i="2"/>
  <c r="J12" i="2"/>
  <c r="I11" i="2"/>
  <c r="I12" i="2"/>
  <c r="H11" i="2"/>
  <c r="H12" i="2"/>
  <c r="F11" i="2"/>
  <c r="F12" i="2"/>
  <c r="E11" i="2"/>
  <c r="E12" i="2"/>
  <c r="D11" i="2"/>
  <c r="D12" i="2"/>
  <c r="C11" i="2"/>
  <c r="C12" i="2"/>
  <c r="B12" i="2"/>
  <c r="B14" i="2"/>
  <c r="B16" i="1"/>
  <c r="B17" i="1"/>
  <c r="B18" i="1"/>
  <c r="B19" i="1"/>
</calcChain>
</file>

<file path=xl/sharedStrings.xml><?xml version="1.0" encoding="utf-8"?>
<sst xmlns="http://schemas.openxmlformats.org/spreadsheetml/2006/main" count="116" uniqueCount="45">
  <si>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</si>
  <si>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</si>
  <si>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</si>
  <si>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</si>
  <si>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</si>
  <si>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</si>
  <si>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</si>
  <si>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</si>
  <si>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</si>
  <si>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</si>
  <si>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</si>
  <si>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</si>
  <si>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</si>
  <si>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</si>
  <si>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TOTAL As</t>
  </si>
  <si>
    <t>TOTAL Bs</t>
  </si>
  <si>
    <t>TOTAL Cs</t>
  </si>
  <si>
    <t>TOTAL Ds</t>
  </si>
  <si>
    <t>% As</t>
  </si>
  <si>
    <t>% Bs</t>
  </si>
  <si>
    <t>% Cs</t>
  </si>
  <si>
    <t>% Ds</t>
  </si>
  <si>
    <t>SUM TOTAL</t>
  </si>
  <si>
    <t>SUM % TOTAL</t>
  </si>
  <si>
    <t xml:space="preserve"> </t>
  </si>
  <si>
    <t>Non-Personal Student Identifier (each student must have a unique identifier but this MUST NOT be traceable so as to abide by confidentiality agreements)</t>
  </si>
  <si>
    <t>* Please note that you should only fill in data for student identifiers and responses to each question (other cells contain formulae)</t>
  </si>
  <si>
    <t>TOTAL SCORE</t>
  </si>
  <si>
    <t>TOTAL %</t>
  </si>
  <si>
    <t>Top 33%</t>
  </si>
  <si>
    <t>Bottom 33%</t>
  </si>
  <si>
    <t>DI</t>
  </si>
  <si>
    <t>Total N</t>
  </si>
  <si>
    <t>MEANS</t>
  </si>
  <si>
    <t>* Please note that you simply need to 'insert rows' at current row 8 to add sufficient rows to enter data for all students in your classes</t>
  </si>
  <si>
    <t>PRE-TEST SCORE</t>
  </si>
  <si>
    <t>PRE-TEST %</t>
  </si>
  <si>
    <t>POST-TEST SCORE</t>
  </si>
  <si>
    <t>POST-TEST %</t>
  </si>
  <si>
    <t>LEARNING CHANGE</t>
  </si>
  <si>
    <t>C-AVERAGE</t>
  </si>
  <si>
    <t>POST v PRE DIFFERENCE</t>
  </si>
  <si>
    <t>TOTAL Es</t>
  </si>
  <si>
    <t>% Es</t>
  </si>
  <si>
    <t>* Please note that 1 = answer A, 2 = answer B, 3 = answer C, 4 = answer D, 5 = answer E in all question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</si>
</sst>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</cellXfs>
  <cellStyles count="6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M27" sqref="M27"/>
    </sheetView>
  </sheetViews>
  <sheetFormatPr baseColWidth="10" defaultRowHeight="15" x14ac:dyDescent="0"/>
  <cols>
    <col min="1" max="1" width="15.6640625" style="1" customWidth="1"/>
  </cols>
  <sheetData>
    <row r="1" spans="1:17" s="1" customFormat="1">
      <c r="A1" s="1" t="s">
        <v>25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4" t="s">
        <v>12</v>
      </c>
      <c r="O1" s="4" t="s">
        <v>13</v>
      </c>
      <c r="P1" s="4"/>
      <c r="Q1" s="4"/>
    </row>
    <row r="2" spans="1:17">
      <c r="A2" s="1">
        <v>136</v>
      </c>
      <c r="B2">
        <v>1</v>
      </c>
    </row>
    <row r="3" spans="1:17">
      <c r="A3" s="1">
        <v>904</v>
      </c>
      <c r="B3">
        <v>1</v>
      </c>
    </row>
    <row r="4" spans="1:17">
      <c r="A4" s="1">
        <v>173</v>
      </c>
      <c r="B4">
        <v>2</v>
      </c>
    </row>
    <row r="5" spans="1:17">
      <c r="A5" s="1">
        <v>456</v>
      </c>
      <c r="B5">
        <v>5</v>
      </c>
    </row>
    <row r="6" spans="1:17">
      <c r="A6" s="1">
        <v>317</v>
      </c>
      <c r="B6">
        <v>4</v>
      </c>
    </row>
    <row r="7" spans="1:17">
      <c r="A7" s="1">
        <v>993</v>
      </c>
      <c r="B7">
        <v>3</v>
      </c>
    </row>
    <row r="9" spans="1:17">
      <c r="A9" s="1" t="s">
        <v>14</v>
      </c>
      <c r="B9">
        <f t="shared" ref="B9:M9" si="0">FREQUENCY(B2:B7,1)</f>
        <v>2</v>
      </c>
      <c r="C9">
        <f t="shared" ref="C9:O9" si="1">FREQUENCY(C2:C7,1)</f>
        <v>0</v>
      </c>
      <c r="D9">
        <f t="shared" si="1"/>
        <v>0</v>
      </c>
      <c r="E9">
        <f t="shared" si="1"/>
        <v>0</v>
      </c>
      <c r="F9">
        <f t="shared" si="1"/>
        <v>0</v>
      </c>
      <c r="G9">
        <f t="shared" si="1"/>
        <v>0</v>
      </c>
      <c r="H9">
        <f t="shared" si="1"/>
        <v>0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  <c r="N9">
        <f t="shared" si="1"/>
        <v>0</v>
      </c>
      <c r="O9">
        <f t="shared" si="1"/>
        <v>0</v>
      </c>
    </row>
    <row r="10" spans="1:17">
      <c r="A10" s="1" t="s">
        <v>15</v>
      </c>
      <c r="B10">
        <f t="shared" ref="B10:M10" si="2">(FREQUENCY(B2:B7,2)-B9)</f>
        <v>1</v>
      </c>
      <c r="C10">
        <f t="shared" ref="C10:O10" si="3">(FREQUENCY(C2:C7,2)-C9)</f>
        <v>0</v>
      </c>
      <c r="D10">
        <f t="shared" si="3"/>
        <v>0</v>
      </c>
      <c r="E10">
        <f t="shared" si="3"/>
        <v>0</v>
      </c>
      <c r="F10">
        <f t="shared" si="3"/>
        <v>0</v>
      </c>
      <c r="G10">
        <f t="shared" si="3"/>
        <v>0</v>
      </c>
      <c r="H10">
        <f t="shared" si="3"/>
        <v>0</v>
      </c>
      <c r="I10">
        <f t="shared" si="3"/>
        <v>0</v>
      </c>
      <c r="J10">
        <f t="shared" si="3"/>
        <v>0</v>
      </c>
      <c r="K10">
        <f t="shared" si="3"/>
        <v>0</v>
      </c>
      <c r="L10">
        <f t="shared" si="3"/>
        <v>0</v>
      </c>
      <c r="M10">
        <f t="shared" si="3"/>
        <v>0</v>
      </c>
      <c r="N10">
        <f t="shared" si="3"/>
        <v>0</v>
      </c>
      <c r="O10">
        <f t="shared" si="3"/>
        <v>0</v>
      </c>
    </row>
    <row r="11" spans="1:17">
      <c r="A11" s="1" t="s">
        <v>16</v>
      </c>
      <c r="B11">
        <f t="shared" ref="B11:M11" si="4">(FREQUENCY(B2:B7,3)-(B9+B10))</f>
        <v>1</v>
      </c>
      <c r="C11">
        <f t="shared" ref="C11:O11" si="5">(FREQUENCY(C2:C7,3)-(C9+C10))</f>
        <v>0</v>
      </c>
      <c r="D11">
        <f t="shared" si="5"/>
        <v>0</v>
      </c>
      <c r="E11">
        <f t="shared" si="5"/>
        <v>0</v>
      </c>
      <c r="F11">
        <f t="shared" si="5"/>
        <v>0</v>
      </c>
      <c r="G11">
        <f t="shared" si="5"/>
        <v>0</v>
      </c>
      <c r="H11">
        <f t="shared" si="5"/>
        <v>0</v>
      </c>
      <c r="I11">
        <f t="shared" si="5"/>
        <v>0</v>
      </c>
      <c r="J11">
        <f t="shared" si="5"/>
        <v>0</v>
      </c>
      <c r="K11">
        <f t="shared" si="5"/>
        <v>0</v>
      </c>
      <c r="L11">
        <f t="shared" si="5"/>
        <v>0</v>
      </c>
      <c r="M11">
        <f t="shared" si="5"/>
        <v>0</v>
      </c>
      <c r="N11">
        <f t="shared" si="5"/>
        <v>0</v>
      </c>
      <c r="O11">
        <f t="shared" si="5"/>
        <v>0</v>
      </c>
    </row>
    <row r="12" spans="1:17">
      <c r="A12" s="1" t="s">
        <v>17</v>
      </c>
      <c r="B12">
        <f>(FREQUENCY(B2:B7,4)-(B9+B10+B11))</f>
        <v>1</v>
      </c>
      <c r="C12">
        <f t="shared" ref="C12:O12" si="6">(FREQUENCY(C2:C7,4)-(C9+C10+C11))</f>
        <v>0</v>
      </c>
      <c r="D12">
        <f t="shared" si="6"/>
        <v>0</v>
      </c>
      <c r="E12">
        <f t="shared" si="6"/>
        <v>0</v>
      </c>
      <c r="F12">
        <f t="shared" si="6"/>
        <v>0</v>
      </c>
      <c r="G12">
        <f t="shared" si="6"/>
        <v>0</v>
      </c>
      <c r="H12">
        <f t="shared" si="6"/>
        <v>0</v>
      </c>
      <c r="I12">
        <f t="shared" si="6"/>
        <v>0</v>
      </c>
      <c r="J12">
        <f t="shared" si="6"/>
        <v>0</v>
      </c>
      <c r="K12">
        <f t="shared" si="6"/>
        <v>0</v>
      </c>
      <c r="L12">
        <f t="shared" si="6"/>
        <v>0</v>
      </c>
      <c r="M12">
        <f t="shared" si="6"/>
        <v>0</v>
      </c>
      <c r="N12">
        <f t="shared" si="6"/>
        <v>0</v>
      </c>
      <c r="O12">
        <f t="shared" si="6"/>
        <v>0</v>
      </c>
    </row>
    <row r="13" spans="1:17">
      <c r="A13" s="1" t="s">
        <v>42</v>
      </c>
      <c r="B13">
        <f>(FREQUENCY(B2:B7,5))-(B9+B10+B11+B12)</f>
        <v>1</v>
      </c>
      <c r="C13">
        <f t="shared" ref="C13:O13" si="7">(FREQUENCY(C2:C7,5))-(C9+C10+C11+C12)</f>
        <v>0</v>
      </c>
      <c r="D13">
        <f t="shared" si="7"/>
        <v>0</v>
      </c>
      <c r="E13">
        <f t="shared" si="7"/>
        <v>0</v>
      </c>
      <c r="F13">
        <f t="shared" si="7"/>
        <v>0</v>
      </c>
      <c r="G13">
        <f t="shared" si="7"/>
        <v>0</v>
      </c>
      <c r="H13">
        <f t="shared" si="7"/>
        <v>0</v>
      </c>
      <c r="I13">
        <f t="shared" si="7"/>
        <v>0</v>
      </c>
      <c r="J13">
        <f t="shared" si="7"/>
        <v>0</v>
      </c>
      <c r="K13">
        <f t="shared" si="7"/>
        <v>0</v>
      </c>
      <c r="L13">
        <f t="shared" si="7"/>
        <v>0</v>
      </c>
      <c r="M13">
        <f t="shared" si="7"/>
        <v>0</v>
      </c>
      <c r="N13">
        <f t="shared" si="7"/>
        <v>0</v>
      </c>
      <c r="O13">
        <f t="shared" si="7"/>
        <v>0</v>
      </c>
    </row>
    <row r="14" spans="1:17">
      <c r="A14" s="1" t="s">
        <v>22</v>
      </c>
      <c r="B14">
        <f>SUM(B9:B13)</f>
        <v>6</v>
      </c>
      <c r="C14">
        <f t="shared" ref="C14:O14" si="8">SUM(C9:C13)</f>
        <v>0</v>
      </c>
      <c r="D14">
        <f t="shared" si="8"/>
        <v>0</v>
      </c>
      <c r="E14">
        <f t="shared" si="8"/>
        <v>0</v>
      </c>
      <c r="F14">
        <f t="shared" si="8"/>
        <v>0</v>
      </c>
      <c r="G14">
        <f t="shared" si="8"/>
        <v>0</v>
      </c>
      <c r="H14">
        <f t="shared" si="8"/>
        <v>0</v>
      </c>
      <c r="I14">
        <f t="shared" si="8"/>
        <v>0</v>
      </c>
      <c r="J14">
        <f t="shared" si="8"/>
        <v>0</v>
      </c>
      <c r="K14">
        <f t="shared" si="8"/>
        <v>0</v>
      </c>
      <c r="L14">
        <f t="shared" si="8"/>
        <v>0</v>
      </c>
      <c r="M14">
        <f t="shared" si="8"/>
        <v>0</v>
      </c>
      <c r="N14">
        <f t="shared" si="8"/>
        <v>0</v>
      </c>
      <c r="O14">
        <f t="shared" si="8"/>
        <v>0</v>
      </c>
    </row>
    <row r="16" spans="1:17">
      <c r="A16" s="1" t="s">
        <v>18</v>
      </c>
      <c r="B16">
        <f>(B9/B14)*100</f>
        <v>33.333333333333329</v>
      </c>
      <c r="C16" t="e">
        <f t="shared" ref="C16:O16" si="9">(C9/C14)*100</f>
        <v>#DIV/0!</v>
      </c>
      <c r="D16" t="e">
        <f t="shared" si="9"/>
        <v>#DIV/0!</v>
      </c>
      <c r="E16" t="e">
        <f t="shared" si="9"/>
        <v>#DIV/0!</v>
      </c>
      <c r="F16" t="e">
        <f t="shared" si="9"/>
        <v>#DIV/0!</v>
      </c>
      <c r="G16" t="e">
        <f t="shared" si="9"/>
        <v>#DIV/0!</v>
      </c>
      <c r="H16" t="e">
        <f t="shared" si="9"/>
        <v>#DIV/0!</v>
      </c>
      <c r="I16" t="e">
        <f t="shared" si="9"/>
        <v>#DIV/0!</v>
      </c>
      <c r="J16" t="e">
        <f t="shared" si="9"/>
        <v>#DIV/0!</v>
      </c>
      <c r="K16" t="e">
        <f t="shared" si="9"/>
        <v>#DIV/0!</v>
      </c>
      <c r="L16" t="e">
        <f t="shared" si="9"/>
        <v>#DIV/0!</v>
      </c>
      <c r="M16" t="e">
        <f t="shared" si="9"/>
        <v>#DIV/0!</v>
      </c>
      <c r="N16" t="e">
        <f t="shared" si="9"/>
        <v>#DIV/0!</v>
      </c>
      <c r="O16" t="e">
        <f t="shared" si="9"/>
        <v>#DIV/0!</v>
      </c>
    </row>
    <row r="17" spans="1:15">
      <c r="A17" s="1" t="s">
        <v>19</v>
      </c>
      <c r="B17">
        <f>(B10/B14)*100</f>
        <v>16.666666666666664</v>
      </c>
      <c r="C17" t="e">
        <f t="shared" ref="C17:O17" si="10">(C10/C14)*100</f>
        <v>#DIV/0!</v>
      </c>
      <c r="D17" t="e">
        <f t="shared" si="10"/>
        <v>#DIV/0!</v>
      </c>
      <c r="E17" t="e">
        <f t="shared" si="10"/>
        <v>#DIV/0!</v>
      </c>
      <c r="F17" t="e">
        <f t="shared" si="10"/>
        <v>#DIV/0!</v>
      </c>
      <c r="G17" t="e">
        <f t="shared" si="10"/>
        <v>#DIV/0!</v>
      </c>
      <c r="H17" t="e">
        <f t="shared" si="10"/>
        <v>#DIV/0!</v>
      </c>
      <c r="I17" t="e">
        <f t="shared" si="10"/>
        <v>#DIV/0!</v>
      </c>
      <c r="J17" t="e">
        <f t="shared" si="10"/>
        <v>#DIV/0!</v>
      </c>
      <c r="K17" t="e">
        <f t="shared" si="10"/>
        <v>#DIV/0!</v>
      </c>
      <c r="L17" t="e">
        <f t="shared" si="10"/>
        <v>#DIV/0!</v>
      </c>
      <c r="M17" t="e">
        <f t="shared" si="10"/>
        <v>#DIV/0!</v>
      </c>
      <c r="N17" t="e">
        <f t="shared" si="10"/>
        <v>#DIV/0!</v>
      </c>
      <c r="O17" t="e">
        <f t="shared" si="10"/>
        <v>#DIV/0!</v>
      </c>
    </row>
    <row r="18" spans="1:15">
      <c r="A18" s="1" t="s">
        <v>20</v>
      </c>
      <c r="B18">
        <f>(B11/B14)*100</f>
        <v>16.666666666666664</v>
      </c>
      <c r="C18" t="e">
        <f t="shared" ref="C18:O18" si="11">(C11/C14)*100</f>
        <v>#DIV/0!</v>
      </c>
      <c r="D18" t="e">
        <f t="shared" si="11"/>
        <v>#DIV/0!</v>
      </c>
      <c r="E18" t="e">
        <f t="shared" si="11"/>
        <v>#DIV/0!</v>
      </c>
      <c r="F18" t="e">
        <f t="shared" si="11"/>
        <v>#DIV/0!</v>
      </c>
      <c r="G18" t="e">
        <f t="shared" si="11"/>
        <v>#DIV/0!</v>
      </c>
      <c r="H18" t="e">
        <f t="shared" si="11"/>
        <v>#DIV/0!</v>
      </c>
      <c r="I18" t="e">
        <f t="shared" si="11"/>
        <v>#DIV/0!</v>
      </c>
      <c r="J18" t="e">
        <f t="shared" si="11"/>
        <v>#DIV/0!</v>
      </c>
      <c r="K18" t="e">
        <f t="shared" si="11"/>
        <v>#DIV/0!</v>
      </c>
      <c r="L18" t="e">
        <f t="shared" si="11"/>
        <v>#DIV/0!</v>
      </c>
      <c r="M18" t="e">
        <f t="shared" si="11"/>
        <v>#DIV/0!</v>
      </c>
      <c r="N18" t="e">
        <f t="shared" si="11"/>
        <v>#DIV/0!</v>
      </c>
      <c r="O18" t="e">
        <f t="shared" si="11"/>
        <v>#DIV/0!</v>
      </c>
    </row>
    <row r="19" spans="1:15">
      <c r="A19" s="1" t="s">
        <v>21</v>
      </c>
      <c r="B19">
        <f>(B12/B14)*100</f>
        <v>16.666666666666664</v>
      </c>
      <c r="C19" t="e">
        <f t="shared" ref="C19:O19" si="12">(C12/C14)*100</f>
        <v>#DIV/0!</v>
      </c>
      <c r="D19" t="e">
        <f t="shared" si="12"/>
        <v>#DIV/0!</v>
      </c>
      <c r="E19" t="e">
        <f t="shared" si="12"/>
        <v>#DIV/0!</v>
      </c>
      <c r="F19" t="e">
        <f t="shared" si="12"/>
        <v>#DIV/0!</v>
      </c>
      <c r="G19" t="e">
        <f t="shared" si="12"/>
        <v>#DIV/0!</v>
      </c>
      <c r="H19" t="e">
        <f t="shared" si="12"/>
        <v>#DIV/0!</v>
      </c>
      <c r="I19" t="e">
        <f t="shared" si="12"/>
        <v>#DIV/0!</v>
      </c>
      <c r="J19" t="e">
        <f t="shared" si="12"/>
        <v>#DIV/0!</v>
      </c>
      <c r="K19" t="e">
        <f t="shared" si="12"/>
        <v>#DIV/0!</v>
      </c>
      <c r="L19" t="e">
        <f t="shared" si="12"/>
        <v>#DIV/0!</v>
      </c>
      <c r="M19" t="e">
        <f t="shared" si="12"/>
        <v>#DIV/0!</v>
      </c>
      <c r="N19" t="e">
        <f t="shared" si="12"/>
        <v>#DIV/0!</v>
      </c>
      <c r="O19" t="e">
        <f t="shared" si="12"/>
        <v>#DIV/0!</v>
      </c>
    </row>
    <row r="20" spans="1:15">
      <c r="A20" s="1" t="s">
        <v>43</v>
      </c>
      <c r="B20">
        <f>(B13/B14)*100</f>
        <v>16.666666666666664</v>
      </c>
      <c r="C20" t="e">
        <f t="shared" ref="C20:O20" si="13">(C13/C14)*100</f>
        <v>#DIV/0!</v>
      </c>
      <c r="D20" t="e">
        <f t="shared" si="13"/>
        <v>#DIV/0!</v>
      </c>
      <c r="E20" t="e">
        <f t="shared" si="13"/>
        <v>#DIV/0!</v>
      </c>
      <c r="F20" t="e">
        <f t="shared" si="13"/>
        <v>#DIV/0!</v>
      </c>
      <c r="G20" t="e">
        <f t="shared" si="13"/>
        <v>#DIV/0!</v>
      </c>
      <c r="H20" t="e">
        <f t="shared" si="13"/>
        <v>#DIV/0!</v>
      </c>
      <c r="I20" t="e">
        <f t="shared" si="13"/>
        <v>#DIV/0!</v>
      </c>
      <c r="J20" t="e">
        <f t="shared" si="13"/>
        <v>#DIV/0!</v>
      </c>
      <c r="K20" t="e">
        <f t="shared" si="13"/>
        <v>#DIV/0!</v>
      </c>
      <c r="L20" t="e">
        <f t="shared" si="13"/>
        <v>#DIV/0!</v>
      </c>
      <c r="M20" t="e">
        <f t="shared" si="13"/>
        <v>#DIV/0!</v>
      </c>
      <c r="N20" t="e">
        <f t="shared" si="13"/>
        <v>#DIV/0!</v>
      </c>
      <c r="O20" t="e">
        <f t="shared" si="13"/>
        <v>#DIV/0!</v>
      </c>
    </row>
    <row r="21" spans="1:15">
      <c r="A21" s="1" t="s">
        <v>23</v>
      </c>
      <c r="B21">
        <f>SUM(B16:B20)</f>
        <v>99.999999999999972</v>
      </c>
      <c r="C21" t="e">
        <f t="shared" ref="C21:O21" si="14">SUM(C16:C20)</f>
        <v>#DIV/0!</v>
      </c>
      <c r="D21" t="e">
        <f t="shared" si="14"/>
        <v>#DIV/0!</v>
      </c>
      <c r="E21" t="e">
        <f t="shared" si="14"/>
        <v>#DIV/0!</v>
      </c>
      <c r="F21" t="e">
        <f t="shared" si="14"/>
        <v>#DIV/0!</v>
      </c>
      <c r="G21" t="e">
        <f t="shared" si="14"/>
        <v>#DIV/0!</v>
      </c>
      <c r="H21" t="e">
        <f t="shared" si="14"/>
        <v>#DIV/0!</v>
      </c>
      <c r="I21" t="e">
        <f t="shared" si="14"/>
        <v>#DIV/0!</v>
      </c>
      <c r="J21" t="e">
        <f t="shared" si="14"/>
        <v>#DIV/0!</v>
      </c>
      <c r="K21" t="e">
        <f t="shared" si="14"/>
        <v>#DIV/0!</v>
      </c>
      <c r="L21" t="e">
        <f t="shared" si="14"/>
        <v>#DIV/0!</v>
      </c>
      <c r="M21" t="e">
        <f t="shared" si="14"/>
        <v>#DIV/0!</v>
      </c>
      <c r="N21" t="e">
        <f t="shared" si="14"/>
        <v>#DIV/0!</v>
      </c>
      <c r="O21" t="e">
        <f t="shared" si="14"/>
        <v>#DIV/0!</v>
      </c>
    </row>
    <row r="23" spans="1:15">
      <c r="A23" s="1" t="s">
        <v>24</v>
      </c>
      <c r="B23" s="1" t="s">
        <v>44</v>
      </c>
    </row>
    <row r="24" spans="1:15">
      <c r="B24" s="1"/>
    </row>
    <row r="25" spans="1:15">
      <c r="B25" s="1" t="s">
        <v>34</v>
      </c>
    </row>
    <row r="27" spans="1:15">
      <c r="B27" s="1" t="s">
        <v>26</v>
      </c>
    </row>
    <row r="29" spans="1:15">
      <c r="B29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P9" sqref="P9"/>
    </sheetView>
  </sheetViews>
  <sheetFormatPr baseColWidth="10" defaultRowHeight="15" x14ac:dyDescent="0"/>
  <cols>
    <col min="1" max="1" width="10.83203125" style="1"/>
    <col min="16" max="16" width="12.83203125" style="5" customWidth="1"/>
    <col min="17" max="17" width="10.83203125" style="5"/>
  </cols>
  <sheetData>
    <row r="1" spans="1:19" s="1" customFormat="1">
      <c r="A1" s="1" t="s">
        <v>25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4" t="s">
        <v>27</v>
      </c>
      <c r="Q1" s="4" t="s">
        <v>28</v>
      </c>
      <c r="R1" s="2"/>
      <c r="S1" s="2"/>
    </row>
    <row r="2" spans="1:19">
      <c r="A2" s="1">
        <v>456</v>
      </c>
      <c r="B2">
        <v>1</v>
      </c>
      <c r="C2">
        <v>1</v>
      </c>
      <c r="D2">
        <v>1</v>
      </c>
      <c r="E2">
        <v>0</v>
      </c>
      <c r="F2">
        <v>1</v>
      </c>
      <c r="G2">
        <v>1</v>
      </c>
      <c r="H2">
        <v>1</v>
      </c>
      <c r="I2">
        <v>0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 s="4">
        <f>SUM(B2:O2)</f>
        <v>12</v>
      </c>
      <c r="Q2" s="4">
        <f>(P2/14)*100</f>
        <v>85.714285714285708</v>
      </c>
    </row>
    <row r="3" spans="1:19">
      <c r="A3" s="1">
        <v>317</v>
      </c>
      <c r="B3">
        <v>1</v>
      </c>
      <c r="C3">
        <v>0</v>
      </c>
      <c r="D3">
        <v>1</v>
      </c>
      <c r="E3">
        <v>1</v>
      </c>
      <c r="F3">
        <v>0</v>
      </c>
      <c r="G3">
        <v>1</v>
      </c>
      <c r="H3">
        <v>1</v>
      </c>
      <c r="I3">
        <v>1</v>
      </c>
      <c r="J3">
        <v>0</v>
      </c>
      <c r="K3">
        <v>0</v>
      </c>
      <c r="L3">
        <v>1</v>
      </c>
      <c r="M3">
        <v>1</v>
      </c>
      <c r="N3">
        <v>0</v>
      </c>
      <c r="O3">
        <v>1</v>
      </c>
      <c r="P3" s="4">
        <f t="shared" ref="P3:P7" si="0">SUM(B3:O3)</f>
        <v>9</v>
      </c>
      <c r="Q3" s="4">
        <f t="shared" ref="Q3:Q7" si="1">(P3/14)*100</f>
        <v>64.285714285714292</v>
      </c>
    </row>
    <row r="4" spans="1:19">
      <c r="A4" s="1">
        <v>136</v>
      </c>
      <c r="B4">
        <v>0</v>
      </c>
      <c r="C4">
        <v>1</v>
      </c>
      <c r="D4">
        <v>0</v>
      </c>
      <c r="E4">
        <v>1</v>
      </c>
      <c r="F4">
        <v>1</v>
      </c>
      <c r="G4">
        <v>1</v>
      </c>
      <c r="H4">
        <v>0</v>
      </c>
      <c r="I4">
        <v>1</v>
      </c>
      <c r="J4">
        <v>1</v>
      </c>
      <c r="K4">
        <v>0</v>
      </c>
      <c r="L4">
        <v>0</v>
      </c>
      <c r="M4">
        <v>1</v>
      </c>
      <c r="N4">
        <v>1</v>
      </c>
      <c r="O4">
        <v>0</v>
      </c>
      <c r="P4" s="4">
        <f t="shared" si="0"/>
        <v>8</v>
      </c>
      <c r="Q4" s="4">
        <f t="shared" si="1"/>
        <v>57.142857142857139</v>
      </c>
    </row>
    <row r="5" spans="1:19">
      <c r="A5" s="1">
        <v>904</v>
      </c>
      <c r="B5">
        <v>0</v>
      </c>
      <c r="C5">
        <v>1</v>
      </c>
      <c r="D5">
        <v>1</v>
      </c>
      <c r="E5">
        <v>1</v>
      </c>
      <c r="F5">
        <v>0</v>
      </c>
      <c r="G5">
        <v>0</v>
      </c>
      <c r="H5">
        <v>1</v>
      </c>
      <c r="I5">
        <v>1</v>
      </c>
      <c r="J5">
        <v>1</v>
      </c>
      <c r="K5">
        <v>1</v>
      </c>
      <c r="L5">
        <v>0</v>
      </c>
      <c r="M5">
        <v>0</v>
      </c>
      <c r="N5">
        <v>1</v>
      </c>
      <c r="O5">
        <v>0</v>
      </c>
      <c r="P5" s="4">
        <f t="shared" si="0"/>
        <v>8</v>
      </c>
      <c r="Q5" s="4">
        <f t="shared" si="1"/>
        <v>57.142857142857139</v>
      </c>
    </row>
    <row r="6" spans="1:19">
      <c r="A6" s="1">
        <v>993</v>
      </c>
      <c r="B6">
        <v>0</v>
      </c>
      <c r="C6">
        <v>0</v>
      </c>
      <c r="D6">
        <v>1</v>
      </c>
      <c r="E6">
        <v>1</v>
      </c>
      <c r="F6">
        <v>1</v>
      </c>
      <c r="G6">
        <v>1</v>
      </c>
      <c r="H6">
        <v>1</v>
      </c>
      <c r="I6">
        <v>0</v>
      </c>
      <c r="J6">
        <v>0</v>
      </c>
      <c r="K6">
        <v>1</v>
      </c>
      <c r="L6">
        <v>0</v>
      </c>
      <c r="M6">
        <v>0</v>
      </c>
      <c r="N6">
        <v>0</v>
      </c>
      <c r="O6">
        <v>0</v>
      </c>
      <c r="P6" s="4">
        <f t="shared" si="0"/>
        <v>6</v>
      </c>
      <c r="Q6" s="4">
        <f t="shared" si="1"/>
        <v>42.857142857142854</v>
      </c>
    </row>
    <row r="7" spans="1:19">
      <c r="A7" s="1">
        <v>173</v>
      </c>
      <c r="B7">
        <v>0</v>
      </c>
      <c r="C7">
        <v>1</v>
      </c>
      <c r="D7">
        <v>0</v>
      </c>
      <c r="E7">
        <v>0</v>
      </c>
      <c r="F7">
        <v>0</v>
      </c>
      <c r="G7">
        <v>1</v>
      </c>
      <c r="H7">
        <v>1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 s="4">
        <f t="shared" si="0"/>
        <v>4</v>
      </c>
      <c r="Q7" s="4">
        <f t="shared" si="1"/>
        <v>28.571428571428569</v>
      </c>
    </row>
    <row r="8" spans="1:19">
      <c r="P8" s="4"/>
      <c r="Q8" s="4"/>
    </row>
    <row r="9" spans="1:19">
      <c r="P9" s="4">
        <f>AVERAGE(P2:P7)</f>
        <v>7.833333333333333</v>
      </c>
      <c r="Q9" s="4">
        <f>AVERAGE(Q2:Q7)</f>
        <v>55.952380952380942</v>
      </c>
      <c r="R9" s="1" t="s">
        <v>33</v>
      </c>
    </row>
    <row r="11" spans="1:19">
      <c r="A11" s="1" t="s">
        <v>29</v>
      </c>
      <c r="B11">
        <f t="shared" ref="B11:M11" si="2">SUM(B2:B3)</f>
        <v>2</v>
      </c>
      <c r="C11">
        <f t="shared" si="2"/>
        <v>1</v>
      </c>
      <c r="D11">
        <f t="shared" si="2"/>
        <v>2</v>
      </c>
      <c r="E11">
        <f t="shared" si="2"/>
        <v>1</v>
      </c>
      <c r="F11">
        <f t="shared" si="2"/>
        <v>1</v>
      </c>
      <c r="G11">
        <f t="shared" si="2"/>
        <v>2</v>
      </c>
      <c r="H11">
        <f t="shared" si="2"/>
        <v>2</v>
      </c>
      <c r="I11">
        <f t="shared" si="2"/>
        <v>1</v>
      </c>
      <c r="J11">
        <f t="shared" si="2"/>
        <v>1</v>
      </c>
      <c r="K11">
        <f t="shared" si="2"/>
        <v>1</v>
      </c>
      <c r="L11">
        <f t="shared" si="2"/>
        <v>2</v>
      </c>
      <c r="M11">
        <f t="shared" si="2"/>
        <v>2</v>
      </c>
      <c r="N11">
        <f t="shared" ref="N11:O11" si="3">SUM(N2:N3)</f>
        <v>1</v>
      </c>
      <c r="O11">
        <f t="shared" si="3"/>
        <v>2</v>
      </c>
    </row>
    <row r="12" spans="1:19">
      <c r="A12" s="1" t="s">
        <v>30</v>
      </c>
      <c r="B12">
        <f t="shared" ref="B12:M12" si="4">SUM(B6:B7)</f>
        <v>0</v>
      </c>
      <c r="C12">
        <f t="shared" si="4"/>
        <v>1</v>
      </c>
      <c r="D12">
        <f t="shared" si="4"/>
        <v>1</v>
      </c>
      <c r="E12">
        <f t="shared" si="4"/>
        <v>1</v>
      </c>
      <c r="F12">
        <f t="shared" si="4"/>
        <v>1</v>
      </c>
      <c r="G12">
        <f t="shared" si="4"/>
        <v>2</v>
      </c>
      <c r="H12">
        <f t="shared" si="4"/>
        <v>2</v>
      </c>
      <c r="I12">
        <f t="shared" si="4"/>
        <v>0</v>
      </c>
      <c r="J12">
        <f t="shared" si="4"/>
        <v>1</v>
      </c>
      <c r="K12">
        <f t="shared" si="4"/>
        <v>1</v>
      </c>
      <c r="L12">
        <f t="shared" si="4"/>
        <v>0</v>
      </c>
      <c r="M12">
        <f t="shared" si="4"/>
        <v>0</v>
      </c>
      <c r="N12">
        <f t="shared" ref="N12:O12" si="5">SUM(N6:N7)</f>
        <v>0</v>
      </c>
      <c r="O12">
        <f t="shared" si="5"/>
        <v>0</v>
      </c>
    </row>
    <row r="13" spans="1:19">
      <c r="A13" s="1" t="s">
        <v>32</v>
      </c>
      <c r="B13">
        <v>6</v>
      </c>
      <c r="C13">
        <v>6</v>
      </c>
      <c r="D13">
        <v>6</v>
      </c>
      <c r="E13">
        <v>6</v>
      </c>
      <c r="F13">
        <v>6</v>
      </c>
      <c r="G13">
        <v>6</v>
      </c>
      <c r="H13">
        <v>6</v>
      </c>
      <c r="I13">
        <v>6</v>
      </c>
      <c r="J13">
        <v>6</v>
      </c>
      <c r="K13">
        <v>6</v>
      </c>
      <c r="L13">
        <v>6</v>
      </c>
      <c r="M13">
        <v>6</v>
      </c>
      <c r="N13">
        <v>6</v>
      </c>
      <c r="O13">
        <v>6</v>
      </c>
    </row>
    <row r="14" spans="1:19" s="1" customFormat="1">
      <c r="A14" s="1" t="s">
        <v>31</v>
      </c>
      <c r="B14" s="1">
        <f>(B11-B12)/2</f>
        <v>1</v>
      </c>
      <c r="C14" s="1">
        <f t="shared" ref="C14:M14" si="6">(C11-C12)/2</f>
        <v>0</v>
      </c>
      <c r="D14" s="1">
        <f t="shared" si="6"/>
        <v>0.5</v>
      </c>
      <c r="E14" s="1">
        <f t="shared" si="6"/>
        <v>0</v>
      </c>
      <c r="F14" s="1">
        <f t="shared" si="6"/>
        <v>0</v>
      </c>
      <c r="G14" s="1">
        <f t="shared" si="6"/>
        <v>0</v>
      </c>
      <c r="H14" s="1">
        <f t="shared" si="6"/>
        <v>0</v>
      </c>
      <c r="I14" s="1">
        <f t="shared" si="6"/>
        <v>0.5</v>
      </c>
      <c r="J14" s="1">
        <f t="shared" si="6"/>
        <v>0</v>
      </c>
      <c r="K14" s="1">
        <f t="shared" si="6"/>
        <v>0</v>
      </c>
      <c r="L14" s="1">
        <f t="shared" si="6"/>
        <v>1</v>
      </c>
      <c r="M14" s="1">
        <f t="shared" si="6"/>
        <v>1</v>
      </c>
      <c r="N14" s="1">
        <f t="shared" ref="N14:O14" si="7">(N11-N12)/2</f>
        <v>0.5</v>
      </c>
      <c r="O14" s="1">
        <f t="shared" si="7"/>
        <v>1</v>
      </c>
      <c r="P14" s="4"/>
      <c r="Q14" s="4"/>
    </row>
    <row r="17" spans="2:2" customFormat="1">
      <c r="B17" s="1" t="s">
        <v>34</v>
      </c>
    </row>
  </sheetData>
  <sortState ref="A2:Q7">
    <sortCondition descending="1" ref="P2:P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B29" sqref="B29"/>
    </sheetView>
  </sheetViews>
  <sheetFormatPr baseColWidth="10" defaultRowHeight="15" x14ac:dyDescent="0"/>
  <cols>
    <col min="1" max="1" width="15.6640625" style="1" customWidth="1"/>
  </cols>
  <sheetData>
    <row r="1" spans="1:17" s="1" customFormat="1">
      <c r="A1" s="1" t="s">
        <v>25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4" t="s">
        <v>12</v>
      </c>
      <c r="O1" s="4" t="s">
        <v>13</v>
      </c>
      <c r="P1" s="2"/>
      <c r="Q1" s="2"/>
    </row>
    <row r="2" spans="1:17">
      <c r="A2" s="1">
        <v>136</v>
      </c>
      <c r="B2">
        <v>4</v>
      </c>
    </row>
    <row r="3" spans="1:17">
      <c r="A3" s="1">
        <v>904</v>
      </c>
      <c r="B3">
        <v>4</v>
      </c>
    </row>
    <row r="4" spans="1:17">
      <c r="A4" s="1">
        <v>173</v>
      </c>
      <c r="B4">
        <v>2</v>
      </c>
    </row>
    <row r="5" spans="1:17">
      <c r="A5" s="1">
        <v>456</v>
      </c>
      <c r="B5">
        <v>4</v>
      </c>
    </row>
    <row r="6" spans="1:17">
      <c r="A6" s="1">
        <v>317</v>
      </c>
      <c r="B6">
        <v>4</v>
      </c>
    </row>
    <row r="7" spans="1:17">
      <c r="A7" s="1">
        <v>993</v>
      </c>
      <c r="B7">
        <v>3</v>
      </c>
    </row>
    <row r="9" spans="1:17">
      <c r="A9" s="1" t="s">
        <v>14</v>
      </c>
      <c r="B9">
        <f>FREQUENCY(B2:B7,1)</f>
        <v>0</v>
      </c>
      <c r="C9">
        <f t="shared" ref="C9:O9" si="0">FREQUENCY(C2:C7,1)</f>
        <v>0</v>
      </c>
      <c r="D9">
        <f t="shared" si="0"/>
        <v>0</v>
      </c>
      <c r="E9">
        <f t="shared" si="0"/>
        <v>0</v>
      </c>
      <c r="F9">
        <f t="shared" si="0"/>
        <v>0</v>
      </c>
      <c r="G9">
        <f t="shared" si="0"/>
        <v>0</v>
      </c>
      <c r="H9">
        <f t="shared" si="0"/>
        <v>0</v>
      </c>
      <c r="I9">
        <f t="shared" si="0"/>
        <v>0</v>
      </c>
      <c r="J9">
        <f t="shared" si="0"/>
        <v>0</v>
      </c>
      <c r="K9">
        <f t="shared" si="0"/>
        <v>0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0</v>
      </c>
    </row>
    <row r="10" spans="1:17">
      <c r="A10" s="1" t="s">
        <v>15</v>
      </c>
      <c r="B10">
        <f>(FREQUENCY(B2:B7,2)-B9)</f>
        <v>1</v>
      </c>
      <c r="C10">
        <f t="shared" ref="C10:O10" si="1">(FREQUENCY(C2:C7,2)-C9)</f>
        <v>0</v>
      </c>
      <c r="D10">
        <f t="shared" si="1"/>
        <v>0</v>
      </c>
      <c r="E10">
        <f t="shared" si="1"/>
        <v>0</v>
      </c>
      <c r="F10">
        <f t="shared" si="1"/>
        <v>0</v>
      </c>
      <c r="G10">
        <f t="shared" si="1"/>
        <v>0</v>
      </c>
      <c r="H10">
        <f t="shared" si="1"/>
        <v>0</v>
      </c>
      <c r="I10">
        <f t="shared" si="1"/>
        <v>0</v>
      </c>
      <c r="J10">
        <f t="shared" si="1"/>
        <v>0</v>
      </c>
      <c r="K10">
        <f t="shared" si="1"/>
        <v>0</v>
      </c>
      <c r="L10">
        <f t="shared" si="1"/>
        <v>0</v>
      </c>
      <c r="M10">
        <f t="shared" si="1"/>
        <v>0</v>
      </c>
      <c r="N10">
        <f t="shared" si="1"/>
        <v>0</v>
      </c>
      <c r="O10">
        <f t="shared" si="1"/>
        <v>0</v>
      </c>
    </row>
    <row r="11" spans="1:17">
      <c r="A11" s="1" t="s">
        <v>16</v>
      </c>
      <c r="B11">
        <f>(FREQUENCY(B2:B7,3)-(B9+B10))</f>
        <v>1</v>
      </c>
      <c r="C11">
        <f t="shared" ref="C11:O11" si="2">(FREQUENCY(C2:C7,3)-(C9+C10))</f>
        <v>0</v>
      </c>
      <c r="D11">
        <f t="shared" si="2"/>
        <v>0</v>
      </c>
      <c r="E11">
        <f t="shared" si="2"/>
        <v>0</v>
      </c>
      <c r="F11">
        <f t="shared" si="2"/>
        <v>0</v>
      </c>
      <c r="G11">
        <f t="shared" si="2"/>
        <v>0</v>
      </c>
      <c r="H11">
        <f t="shared" si="2"/>
        <v>0</v>
      </c>
      <c r="I11">
        <f t="shared" si="2"/>
        <v>0</v>
      </c>
      <c r="J11">
        <f t="shared" si="2"/>
        <v>0</v>
      </c>
      <c r="K11">
        <f t="shared" si="2"/>
        <v>0</v>
      </c>
      <c r="L11">
        <f t="shared" si="2"/>
        <v>0</v>
      </c>
      <c r="M11">
        <f t="shared" si="2"/>
        <v>0</v>
      </c>
      <c r="N11">
        <f t="shared" si="2"/>
        <v>0</v>
      </c>
      <c r="O11">
        <f t="shared" si="2"/>
        <v>0</v>
      </c>
    </row>
    <row r="12" spans="1:17">
      <c r="A12" s="1" t="s">
        <v>17</v>
      </c>
      <c r="B12">
        <f>(FREQUENCY(B2:B7,4)-(B9+B10+B11))</f>
        <v>4</v>
      </c>
      <c r="C12">
        <f t="shared" ref="C12:O12" si="3">(FREQUENCY(C2:C7,4)-(C9+C10+C11))</f>
        <v>0</v>
      </c>
      <c r="D12">
        <f t="shared" si="3"/>
        <v>0</v>
      </c>
      <c r="E12">
        <f t="shared" si="3"/>
        <v>0</v>
      </c>
      <c r="F12">
        <f t="shared" si="3"/>
        <v>0</v>
      </c>
      <c r="G12">
        <f t="shared" si="3"/>
        <v>0</v>
      </c>
      <c r="H12">
        <f t="shared" si="3"/>
        <v>0</v>
      </c>
      <c r="I12">
        <f t="shared" si="3"/>
        <v>0</v>
      </c>
      <c r="J12">
        <f t="shared" si="3"/>
        <v>0</v>
      </c>
      <c r="K12">
        <f t="shared" si="3"/>
        <v>0</v>
      </c>
      <c r="L12">
        <f t="shared" si="3"/>
        <v>0</v>
      </c>
      <c r="M12">
        <f t="shared" si="3"/>
        <v>0</v>
      </c>
      <c r="N12">
        <f t="shared" si="3"/>
        <v>0</v>
      </c>
      <c r="O12">
        <f t="shared" si="3"/>
        <v>0</v>
      </c>
    </row>
    <row r="13" spans="1:17">
      <c r="A13" s="1" t="s">
        <v>42</v>
      </c>
      <c r="B13">
        <f>(FREQUENCY(B2:B7,5))-(B9+B10+B11+B12)</f>
        <v>0</v>
      </c>
      <c r="C13">
        <f t="shared" ref="C13:O13" si="4">(FREQUENCY(C2:C7,5))-(C9+C10+C11+C12)</f>
        <v>0</v>
      </c>
      <c r="D13">
        <f t="shared" si="4"/>
        <v>0</v>
      </c>
      <c r="E13">
        <f t="shared" si="4"/>
        <v>0</v>
      </c>
      <c r="F13">
        <f t="shared" si="4"/>
        <v>0</v>
      </c>
      <c r="G13">
        <f t="shared" si="4"/>
        <v>0</v>
      </c>
      <c r="H13">
        <f t="shared" si="4"/>
        <v>0</v>
      </c>
      <c r="I13">
        <f t="shared" si="4"/>
        <v>0</v>
      </c>
      <c r="J13">
        <f t="shared" si="4"/>
        <v>0</v>
      </c>
      <c r="K13">
        <f t="shared" si="4"/>
        <v>0</v>
      </c>
      <c r="L13">
        <f t="shared" si="4"/>
        <v>0</v>
      </c>
      <c r="M13">
        <f t="shared" si="4"/>
        <v>0</v>
      </c>
      <c r="N13">
        <f t="shared" si="4"/>
        <v>0</v>
      </c>
      <c r="O13">
        <f t="shared" si="4"/>
        <v>0</v>
      </c>
    </row>
    <row r="14" spans="1:17">
      <c r="A14" s="1" t="s">
        <v>22</v>
      </c>
      <c r="B14">
        <f>SUM(B9:B12)</f>
        <v>6</v>
      </c>
      <c r="C14">
        <f t="shared" ref="C14:O14" si="5">SUM(C9:C12)</f>
        <v>0</v>
      </c>
      <c r="D14">
        <f t="shared" si="5"/>
        <v>0</v>
      </c>
      <c r="E14">
        <f t="shared" si="5"/>
        <v>0</v>
      </c>
      <c r="F14">
        <f t="shared" si="5"/>
        <v>0</v>
      </c>
      <c r="G14">
        <f t="shared" si="5"/>
        <v>0</v>
      </c>
      <c r="H14">
        <f t="shared" si="5"/>
        <v>0</v>
      </c>
      <c r="I14">
        <f t="shared" si="5"/>
        <v>0</v>
      </c>
      <c r="J14">
        <f t="shared" si="5"/>
        <v>0</v>
      </c>
      <c r="K14">
        <f t="shared" si="5"/>
        <v>0</v>
      </c>
      <c r="L14">
        <f t="shared" si="5"/>
        <v>0</v>
      </c>
      <c r="M14">
        <f t="shared" si="5"/>
        <v>0</v>
      </c>
      <c r="N14">
        <f t="shared" si="5"/>
        <v>0</v>
      </c>
      <c r="O14">
        <f t="shared" si="5"/>
        <v>0</v>
      </c>
    </row>
    <row r="16" spans="1:17">
      <c r="A16" s="1" t="s">
        <v>18</v>
      </c>
      <c r="B16">
        <f>(B9/B14)*100</f>
        <v>0</v>
      </c>
      <c r="C16" t="e">
        <f t="shared" ref="C16:O16" si="6">(C9/C14)*100</f>
        <v>#DIV/0!</v>
      </c>
      <c r="D16" t="e">
        <f t="shared" si="6"/>
        <v>#DIV/0!</v>
      </c>
      <c r="E16" t="e">
        <f t="shared" si="6"/>
        <v>#DIV/0!</v>
      </c>
      <c r="F16" t="e">
        <f t="shared" si="6"/>
        <v>#DIV/0!</v>
      </c>
      <c r="G16" t="e">
        <f t="shared" si="6"/>
        <v>#DIV/0!</v>
      </c>
      <c r="H16" t="e">
        <f t="shared" si="6"/>
        <v>#DIV/0!</v>
      </c>
      <c r="I16" t="e">
        <f t="shared" si="6"/>
        <v>#DIV/0!</v>
      </c>
      <c r="J16" t="e">
        <f t="shared" si="6"/>
        <v>#DIV/0!</v>
      </c>
      <c r="K16" t="e">
        <f t="shared" si="6"/>
        <v>#DIV/0!</v>
      </c>
      <c r="L16" t="e">
        <f t="shared" si="6"/>
        <v>#DIV/0!</v>
      </c>
      <c r="M16" t="e">
        <f t="shared" si="6"/>
        <v>#DIV/0!</v>
      </c>
      <c r="N16" t="e">
        <f t="shared" si="6"/>
        <v>#DIV/0!</v>
      </c>
      <c r="O16" t="e">
        <f t="shared" si="6"/>
        <v>#DIV/0!</v>
      </c>
    </row>
    <row r="17" spans="1:15">
      <c r="A17" s="1" t="s">
        <v>19</v>
      </c>
      <c r="B17">
        <f>(B10/B14)*100</f>
        <v>16.666666666666664</v>
      </c>
      <c r="C17" t="e">
        <f t="shared" ref="C17:O17" si="7">(C10/C14)*100</f>
        <v>#DIV/0!</v>
      </c>
      <c r="D17" t="e">
        <f t="shared" si="7"/>
        <v>#DIV/0!</v>
      </c>
      <c r="E17" t="e">
        <f t="shared" si="7"/>
        <v>#DIV/0!</v>
      </c>
      <c r="F17" t="e">
        <f t="shared" si="7"/>
        <v>#DIV/0!</v>
      </c>
      <c r="G17" t="e">
        <f t="shared" si="7"/>
        <v>#DIV/0!</v>
      </c>
      <c r="H17" t="e">
        <f t="shared" si="7"/>
        <v>#DIV/0!</v>
      </c>
      <c r="I17" t="e">
        <f t="shared" si="7"/>
        <v>#DIV/0!</v>
      </c>
      <c r="J17" t="e">
        <f t="shared" si="7"/>
        <v>#DIV/0!</v>
      </c>
      <c r="K17" t="e">
        <f t="shared" si="7"/>
        <v>#DIV/0!</v>
      </c>
      <c r="L17" t="e">
        <f t="shared" si="7"/>
        <v>#DIV/0!</v>
      </c>
      <c r="M17" t="e">
        <f t="shared" si="7"/>
        <v>#DIV/0!</v>
      </c>
      <c r="N17" t="e">
        <f t="shared" si="7"/>
        <v>#DIV/0!</v>
      </c>
      <c r="O17" t="e">
        <f t="shared" si="7"/>
        <v>#DIV/0!</v>
      </c>
    </row>
    <row r="18" spans="1:15">
      <c r="A18" s="1" t="s">
        <v>20</v>
      </c>
      <c r="B18">
        <f>(B11/B14)*100</f>
        <v>16.666666666666664</v>
      </c>
      <c r="C18" t="e">
        <f t="shared" ref="C18:O18" si="8">(C11/C14)*100</f>
        <v>#DIV/0!</v>
      </c>
      <c r="D18" t="e">
        <f t="shared" si="8"/>
        <v>#DIV/0!</v>
      </c>
      <c r="E18" t="e">
        <f t="shared" si="8"/>
        <v>#DIV/0!</v>
      </c>
      <c r="F18" t="e">
        <f t="shared" si="8"/>
        <v>#DIV/0!</v>
      </c>
      <c r="G18" t="e">
        <f t="shared" si="8"/>
        <v>#DIV/0!</v>
      </c>
      <c r="H18" t="e">
        <f t="shared" si="8"/>
        <v>#DIV/0!</v>
      </c>
      <c r="I18" t="e">
        <f t="shared" si="8"/>
        <v>#DIV/0!</v>
      </c>
      <c r="J18" t="e">
        <f t="shared" si="8"/>
        <v>#DIV/0!</v>
      </c>
      <c r="K18" t="e">
        <f t="shared" si="8"/>
        <v>#DIV/0!</v>
      </c>
      <c r="L18" t="e">
        <f t="shared" si="8"/>
        <v>#DIV/0!</v>
      </c>
      <c r="M18" t="e">
        <f t="shared" si="8"/>
        <v>#DIV/0!</v>
      </c>
      <c r="N18" t="e">
        <f t="shared" si="8"/>
        <v>#DIV/0!</v>
      </c>
      <c r="O18" t="e">
        <f t="shared" si="8"/>
        <v>#DIV/0!</v>
      </c>
    </row>
    <row r="19" spans="1:15">
      <c r="A19" s="1" t="s">
        <v>21</v>
      </c>
      <c r="B19">
        <f>(B12/B14)*100</f>
        <v>66.666666666666657</v>
      </c>
      <c r="C19" t="e">
        <f t="shared" ref="C19:O19" si="9">(C12/C14)*100</f>
        <v>#DIV/0!</v>
      </c>
      <c r="D19" t="e">
        <f t="shared" si="9"/>
        <v>#DIV/0!</v>
      </c>
      <c r="E19" t="e">
        <f t="shared" si="9"/>
        <v>#DIV/0!</v>
      </c>
      <c r="F19" t="e">
        <f t="shared" si="9"/>
        <v>#DIV/0!</v>
      </c>
      <c r="G19" t="e">
        <f t="shared" si="9"/>
        <v>#DIV/0!</v>
      </c>
      <c r="H19" t="e">
        <f t="shared" si="9"/>
        <v>#DIV/0!</v>
      </c>
      <c r="I19" t="e">
        <f t="shared" si="9"/>
        <v>#DIV/0!</v>
      </c>
      <c r="J19" t="e">
        <f t="shared" si="9"/>
        <v>#DIV/0!</v>
      </c>
      <c r="K19" t="e">
        <f t="shared" si="9"/>
        <v>#DIV/0!</v>
      </c>
      <c r="L19" t="e">
        <f t="shared" si="9"/>
        <v>#DIV/0!</v>
      </c>
      <c r="M19" t="e">
        <f t="shared" si="9"/>
        <v>#DIV/0!</v>
      </c>
      <c r="N19" t="e">
        <f t="shared" si="9"/>
        <v>#DIV/0!</v>
      </c>
      <c r="O19" t="e">
        <f t="shared" si="9"/>
        <v>#DIV/0!</v>
      </c>
    </row>
    <row r="20" spans="1:15">
      <c r="A20" s="1" t="s">
        <v>43</v>
      </c>
      <c r="B20">
        <f>(B13/B14)*100</f>
        <v>0</v>
      </c>
      <c r="C20" t="e">
        <f t="shared" ref="C20:O20" si="10">(C13/C14)*100</f>
        <v>#DIV/0!</v>
      </c>
      <c r="D20" t="e">
        <f t="shared" si="10"/>
        <v>#DIV/0!</v>
      </c>
      <c r="E20" t="e">
        <f t="shared" si="10"/>
        <v>#DIV/0!</v>
      </c>
      <c r="F20" t="e">
        <f t="shared" si="10"/>
        <v>#DIV/0!</v>
      </c>
      <c r="G20" t="e">
        <f t="shared" si="10"/>
        <v>#DIV/0!</v>
      </c>
      <c r="H20" t="e">
        <f t="shared" si="10"/>
        <v>#DIV/0!</v>
      </c>
      <c r="I20" t="e">
        <f t="shared" si="10"/>
        <v>#DIV/0!</v>
      </c>
      <c r="J20" t="e">
        <f t="shared" si="10"/>
        <v>#DIV/0!</v>
      </c>
      <c r="K20" t="e">
        <f t="shared" si="10"/>
        <v>#DIV/0!</v>
      </c>
      <c r="L20" t="e">
        <f t="shared" si="10"/>
        <v>#DIV/0!</v>
      </c>
      <c r="M20" t="e">
        <f t="shared" si="10"/>
        <v>#DIV/0!</v>
      </c>
      <c r="N20" t="e">
        <f t="shared" si="10"/>
        <v>#DIV/0!</v>
      </c>
      <c r="O20" t="e">
        <f t="shared" si="10"/>
        <v>#DIV/0!</v>
      </c>
    </row>
    <row r="21" spans="1:15">
      <c r="A21" s="1" t="s">
        <v>23</v>
      </c>
      <c r="B21">
        <f>SUM(B16:B19)</f>
        <v>99.999999999999986</v>
      </c>
      <c r="C21" t="e">
        <f t="shared" ref="C21:O21" si="11">SUM(C16:C19)</f>
        <v>#DIV/0!</v>
      </c>
      <c r="D21" t="e">
        <f t="shared" si="11"/>
        <v>#DIV/0!</v>
      </c>
      <c r="E21" t="e">
        <f t="shared" si="11"/>
        <v>#DIV/0!</v>
      </c>
      <c r="F21" t="e">
        <f t="shared" si="11"/>
        <v>#DIV/0!</v>
      </c>
      <c r="G21" t="e">
        <f t="shared" si="11"/>
        <v>#DIV/0!</v>
      </c>
      <c r="H21" t="e">
        <f t="shared" si="11"/>
        <v>#DIV/0!</v>
      </c>
      <c r="I21" t="e">
        <f t="shared" si="11"/>
        <v>#DIV/0!</v>
      </c>
      <c r="J21" t="e">
        <f t="shared" si="11"/>
        <v>#DIV/0!</v>
      </c>
      <c r="K21" t="e">
        <f t="shared" si="11"/>
        <v>#DIV/0!</v>
      </c>
      <c r="L21" t="e">
        <f t="shared" si="11"/>
        <v>#DIV/0!</v>
      </c>
      <c r="M21" t="e">
        <f t="shared" si="11"/>
        <v>#DIV/0!</v>
      </c>
      <c r="N21" t="e">
        <f t="shared" si="11"/>
        <v>#DIV/0!</v>
      </c>
      <c r="O21" t="e">
        <f t="shared" si="11"/>
        <v>#DIV/0!</v>
      </c>
    </row>
    <row r="23" spans="1:15">
      <c r="A23" s="1" t="s">
        <v>24</v>
      </c>
      <c r="B23" s="1" t="s">
        <v>44</v>
      </c>
    </row>
    <row r="24" spans="1:15">
      <c r="B24" s="1"/>
    </row>
    <row r="25" spans="1:15">
      <c r="B25" s="1" t="s">
        <v>34</v>
      </c>
    </row>
    <row r="27" spans="1:15">
      <c r="B27" s="1" t="s">
        <v>26</v>
      </c>
    </row>
    <row r="29" spans="1:15">
      <c r="B29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O23" sqref="O23"/>
    </sheetView>
  </sheetViews>
  <sheetFormatPr baseColWidth="10" defaultRowHeight="15" x14ac:dyDescent="0"/>
  <cols>
    <col min="1" max="1" width="10.83203125" style="1"/>
    <col min="16" max="16" width="12.83203125" style="5" customWidth="1"/>
    <col min="17" max="17" width="10.83203125" style="5"/>
  </cols>
  <sheetData>
    <row r="1" spans="1:19" s="1" customFormat="1">
      <c r="A1" s="1" t="s">
        <v>25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4" t="s">
        <v>27</v>
      </c>
      <c r="Q1" s="4" t="s">
        <v>28</v>
      </c>
      <c r="R1" s="2"/>
      <c r="S1" s="2"/>
    </row>
    <row r="2" spans="1:19">
      <c r="A2" s="1">
        <v>456</v>
      </c>
      <c r="B2">
        <v>1</v>
      </c>
      <c r="C2">
        <v>1</v>
      </c>
      <c r="D2">
        <v>1</v>
      </c>
      <c r="E2">
        <v>0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 s="4">
        <f>SUM(B2:O2)</f>
        <v>13</v>
      </c>
      <c r="Q2" s="4">
        <f>(P2/14)*100</f>
        <v>92.857142857142861</v>
      </c>
    </row>
    <row r="3" spans="1:19">
      <c r="A3" s="1">
        <v>904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0</v>
      </c>
      <c r="N3">
        <v>1</v>
      </c>
      <c r="O3">
        <v>1</v>
      </c>
      <c r="P3" s="4">
        <f t="shared" ref="P3:P7" si="0">SUM(B3:O3)</f>
        <v>13</v>
      </c>
      <c r="Q3" s="4">
        <f t="shared" ref="Q3:Q7" si="1">(P3/14)*100</f>
        <v>92.857142857142861</v>
      </c>
    </row>
    <row r="4" spans="1:19">
      <c r="A4" s="1">
        <v>317</v>
      </c>
      <c r="B4">
        <v>1</v>
      </c>
      <c r="C4">
        <v>0</v>
      </c>
      <c r="D4">
        <v>1</v>
      </c>
      <c r="E4">
        <v>1</v>
      </c>
      <c r="F4">
        <v>0</v>
      </c>
      <c r="G4">
        <v>1</v>
      </c>
      <c r="H4">
        <v>1</v>
      </c>
      <c r="I4">
        <v>1</v>
      </c>
      <c r="J4">
        <v>0</v>
      </c>
      <c r="K4">
        <v>1</v>
      </c>
      <c r="L4">
        <v>1</v>
      </c>
      <c r="M4">
        <v>1</v>
      </c>
      <c r="N4">
        <v>0</v>
      </c>
      <c r="O4">
        <v>1</v>
      </c>
      <c r="P4" s="4">
        <f t="shared" si="0"/>
        <v>10</v>
      </c>
      <c r="Q4" s="4">
        <f t="shared" si="1"/>
        <v>71.428571428571431</v>
      </c>
    </row>
    <row r="5" spans="1:19">
      <c r="A5" s="1">
        <v>136</v>
      </c>
      <c r="B5">
        <v>1</v>
      </c>
      <c r="C5">
        <v>1</v>
      </c>
      <c r="D5">
        <v>0</v>
      </c>
      <c r="E5">
        <v>1</v>
      </c>
      <c r="F5">
        <v>1</v>
      </c>
      <c r="G5">
        <v>1</v>
      </c>
      <c r="H5">
        <v>0</v>
      </c>
      <c r="I5">
        <v>1</v>
      </c>
      <c r="J5">
        <v>1</v>
      </c>
      <c r="K5">
        <v>0</v>
      </c>
      <c r="L5">
        <v>0</v>
      </c>
      <c r="M5">
        <v>1</v>
      </c>
      <c r="N5">
        <v>1</v>
      </c>
      <c r="O5">
        <v>0</v>
      </c>
      <c r="P5" s="4">
        <f t="shared" si="0"/>
        <v>9</v>
      </c>
      <c r="Q5" s="4">
        <f t="shared" si="1"/>
        <v>64.285714285714292</v>
      </c>
    </row>
    <row r="6" spans="1:19">
      <c r="A6" s="1">
        <v>993</v>
      </c>
      <c r="B6">
        <v>0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0</v>
      </c>
      <c r="J6">
        <v>0</v>
      </c>
      <c r="K6">
        <v>1</v>
      </c>
      <c r="L6">
        <v>0</v>
      </c>
      <c r="M6">
        <v>0</v>
      </c>
      <c r="N6">
        <v>1</v>
      </c>
      <c r="O6">
        <v>1</v>
      </c>
      <c r="P6" s="4">
        <f t="shared" si="0"/>
        <v>9</v>
      </c>
      <c r="Q6" s="4">
        <f t="shared" si="1"/>
        <v>64.285714285714292</v>
      </c>
    </row>
    <row r="7" spans="1:19">
      <c r="A7" s="1">
        <v>173</v>
      </c>
      <c r="B7">
        <v>0</v>
      </c>
      <c r="C7">
        <v>1</v>
      </c>
      <c r="D7">
        <v>0</v>
      </c>
      <c r="E7">
        <v>0</v>
      </c>
      <c r="F7">
        <v>0</v>
      </c>
      <c r="G7">
        <v>1</v>
      </c>
      <c r="H7">
        <v>1</v>
      </c>
      <c r="I7">
        <v>1</v>
      </c>
      <c r="J7">
        <v>1</v>
      </c>
      <c r="K7">
        <v>0</v>
      </c>
      <c r="L7">
        <v>1</v>
      </c>
      <c r="M7">
        <v>0</v>
      </c>
      <c r="N7">
        <v>0</v>
      </c>
      <c r="O7">
        <v>0</v>
      </c>
      <c r="P7" s="4">
        <f t="shared" si="0"/>
        <v>6</v>
      </c>
      <c r="Q7" s="4">
        <f t="shared" si="1"/>
        <v>42.857142857142854</v>
      </c>
    </row>
    <row r="8" spans="1:19">
      <c r="P8" s="4"/>
      <c r="Q8" s="4"/>
    </row>
    <row r="9" spans="1:19">
      <c r="P9" s="4">
        <f>AVERAGE(P2:P7)</f>
        <v>10</v>
      </c>
      <c r="Q9" s="4">
        <f>AVERAGE(Q2:Q7)</f>
        <v>71.428571428571431</v>
      </c>
      <c r="R9" s="1" t="s">
        <v>33</v>
      </c>
    </row>
    <row r="11" spans="1:19">
      <c r="A11" s="1" t="s">
        <v>29</v>
      </c>
      <c r="B11">
        <f t="shared" ref="B11:M11" si="2">SUM(B2:B3)</f>
        <v>2</v>
      </c>
      <c r="C11">
        <f t="shared" si="2"/>
        <v>2</v>
      </c>
      <c r="D11">
        <f t="shared" si="2"/>
        <v>2</v>
      </c>
      <c r="E11">
        <f t="shared" si="2"/>
        <v>1</v>
      </c>
      <c r="F11">
        <f t="shared" si="2"/>
        <v>2</v>
      </c>
      <c r="G11">
        <f t="shared" si="2"/>
        <v>2</v>
      </c>
      <c r="H11">
        <f t="shared" si="2"/>
        <v>2</v>
      </c>
      <c r="I11">
        <f t="shared" si="2"/>
        <v>2</v>
      </c>
      <c r="J11">
        <f t="shared" si="2"/>
        <v>2</v>
      </c>
      <c r="K11">
        <f t="shared" si="2"/>
        <v>2</v>
      </c>
      <c r="L11">
        <f t="shared" si="2"/>
        <v>2</v>
      </c>
      <c r="M11">
        <f t="shared" si="2"/>
        <v>1</v>
      </c>
      <c r="N11">
        <f t="shared" ref="N11:O11" si="3">SUM(N2:N3)</f>
        <v>2</v>
      </c>
      <c r="O11">
        <f t="shared" si="3"/>
        <v>2</v>
      </c>
    </row>
    <row r="12" spans="1:19">
      <c r="A12" s="1" t="s">
        <v>30</v>
      </c>
      <c r="B12">
        <f t="shared" ref="B12:M12" si="4">SUM(B6:B7)</f>
        <v>0</v>
      </c>
      <c r="C12">
        <f t="shared" si="4"/>
        <v>2</v>
      </c>
      <c r="D12">
        <f t="shared" si="4"/>
        <v>1</v>
      </c>
      <c r="E12">
        <f t="shared" si="4"/>
        <v>1</v>
      </c>
      <c r="F12">
        <f t="shared" si="4"/>
        <v>1</v>
      </c>
      <c r="G12">
        <f t="shared" si="4"/>
        <v>2</v>
      </c>
      <c r="H12">
        <f t="shared" si="4"/>
        <v>2</v>
      </c>
      <c r="I12">
        <f t="shared" si="4"/>
        <v>1</v>
      </c>
      <c r="J12">
        <f t="shared" si="4"/>
        <v>1</v>
      </c>
      <c r="K12">
        <f t="shared" si="4"/>
        <v>1</v>
      </c>
      <c r="L12">
        <f t="shared" si="4"/>
        <v>1</v>
      </c>
      <c r="M12">
        <f t="shared" si="4"/>
        <v>0</v>
      </c>
      <c r="N12">
        <f t="shared" ref="N12:O12" si="5">SUM(N6:N7)</f>
        <v>1</v>
      </c>
      <c r="O12">
        <f t="shared" si="5"/>
        <v>1</v>
      </c>
    </row>
    <row r="13" spans="1:19">
      <c r="A13" s="1" t="s">
        <v>32</v>
      </c>
      <c r="B13">
        <v>6</v>
      </c>
      <c r="C13">
        <v>6</v>
      </c>
      <c r="D13">
        <v>6</v>
      </c>
      <c r="E13">
        <v>6</v>
      </c>
      <c r="F13">
        <v>6</v>
      </c>
      <c r="G13">
        <v>6</v>
      </c>
      <c r="H13">
        <v>6</v>
      </c>
      <c r="I13">
        <v>6</v>
      </c>
      <c r="J13">
        <v>6</v>
      </c>
      <c r="K13">
        <v>6</v>
      </c>
      <c r="L13">
        <v>6</v>
      </c>
      <c r="M13">
        <v>6</v>
      </c>
      <c r="N13">
        <v>6</v>
      </c>
      <c r="O13">
        <v>6</v>
      </c>
    </row>
    <row r="14" spans="1:19" s="1" customFormat="1">
      <c r="A14" s="1" t="s">
        <v>31</v>
      </c>
      <c r="B14" s="1">
        <f>(B11-B12)/2</f>
        <v>1</v>
      </c>
      <c r="C14" s="1">
        <f t="shared" ref="C14:M14" si="6">(C11-C12)/2</f>
        <v>0</v>
      </c>
      <c r="D14" s="1">
        <f t="shared" si="6"/>
        <v>0.5</v>
      </c>
      <c r="E14" s="1">
        <f t="shared" si="6"/>
        <v>0</v>
      </c>
      <c r="F14" s="1">
        <f t="shared" si="6"/>
        <v>0.5</v>
      </c>
      <c r="G14" s="1">
        <f t="shared" si="6"/>
        <v>0</v>
      </c>
      <c r="H14" s="1">
        <f t="shared" si="6"/>
        <v>0</v>
      </c>
      <c r="I14" s="1">
        <f t="shared" si="6"/>
        <v>0.5</v>
      </c>
      <c r="J14" s="1">
        <f t="shared" si="6"/>
        <v>0.5</v>
      </c>
      <c r="K14" s="1">
        <f t="shared" si="6"/>
        <v>0.5</v>
      </c>
      <c r="L14" s="1">
        <f t="shared" si="6"/>
        <v>0.5</v>
      </c>
      <c r="M14" s="1">
        <f t="shared" si="6"/>
        <v>0.5</v>
      </c>
      <c r="N14" s="1">
        <f t="shared" ref="N14:O14" si="7">(N11-N12)/2</f>
        <v>0.5</v>
      </c>
      <c r="O14" s="1">
        <f t="shared" si="7"/>
        <v>0.5</v>
      </c>
      <c r="P14" s="4"/>
      <c r="Q14" s="4"/>
    </row>
    <row r="17" spans="2:2" customFormat="1">
      <c r="B17" s="1" t="s">
        <v>34</v>
      </c>
    </row>
  </sheetData>
  <sortState ref="A2:Q7">
    <sortCondition descending="1" ref="P2:P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topLeftCell="B1" workbookViewId="0">
      <selection activeCell="G10" sqref="G10"/>
    </sheetView>
  </sheetViews>
  <sheetFormatPr baseColWidth="10" defaultRowHeight="15" x14ac:dyDescent="0"/>
  <cols>
    <col min="1" max="1" width="21" customWidth="1"/>
    <col min="2" max="2" width="15" customWidth="1"/>
    <col min="3" max="3" width="11.33203125" bestFit="1" customWidth="1"/>
    <col min="4" max="4" width="16.83203125" customWidth="1"/>
    <col min="5" max="5" width="12" customWidth="1"/>
    <col min="6" max="6" width="21.33203125" customWidth="1"/>
    <col min="7" max="7" width="17.83203125" customWidth="1"/>
  </cols>
  <sheetData>
    <row r="1" spans="1:8" s="1" customFormat="1">
      <c r="A1" s="1" t="s">
        <v>25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41</v>
      </c>
      <c r="G1" s="1" t="s">
        <v>39</v>
      </c>
    </row>
    <row r="2" spans="1:8">
      <c r="A2" s="1">
        <v>456</v>
      </c>
      <c r="B2" s="5">
        <v>10</v>
      </c>
      <c r="C2" s="5">
        <v>83.333333333333343</v>
      </c>
      <c r="D2" s="3">
        <v>11</v>
      </c>
      <c r="E2" s="3">
        <v>91.666666669999998</v>
      </c>
      <c r="F2" s="3">
        <f>D2-B2</f>
        <v>1</v>
      </c>
      <c r="G2">
        <f>((E2-C2)/(100-C2))</f>
        <v>0.50000000019999957</v>
      </c>
    </row>
    <row r="3" spans="1:8">
      <c r="A3" s="1">
        <v>317</v>
      </c>
      <c r="B3" s="5">
        <v>8</v>
      </c>
      <c r="C3" s="5">
        <v>66.666666666666657</v>
      </c>
      <c r="D3" s="3">
        <v>9</v>
      </c>
      <c r="E3" s="3">
        <v>75</v>
      </c>
      <c r="F3" s="3">
        <f t="shared" ref="F3:F7" si="0">D3-B3</f>
        <v>1</v>
      </c>
      <c r="G3">
        <f t="shared" ref="G3:G7" si="1">((E3-C3)/(100-C3))</f>
        <v>0.25000000000000022</v>
      </c>
    </row>
    <row r="4" spans="1:8">
      <c r="A4" s="1">
        <v>136</v>
      </c>
      <c r="B4" s="5">
        <v>7</v>
      </c>
      <c r="C4" s="5">
        <v>58.333333333333336</v>
      </c>
      <c r="D4" s="3">
        <v>8</v>
      </c>
      <c r="E4" s="3">
        <v>66.666666669999998</v>
      </c>
      <c r="F4" s="3">
        <f t="shared" si="0"/>
        <v>1</v>
      </c>
      <c r="G4">
        <f t="shared" si="1"/>
        <v>0.20000000007999991</v>
      </c>
    </row>
    <row r="5" spans="1:8">
      <c r="A5" s="1">
        <v>904</v>
      </c>
      <c r="B5" s="5">
        <v>7</v>
      </c>
      <c r="C5" s="5">
        <v>58.333333333333336</v>
      </c>
      <c r="D5" s="3">
        <v>11</v>
      </c>
      <c r="E5" s="3">
        <v>91.666666669999998</v>
      </c>
      <c r="F5" s="3">
        <f t="shared" si="0"/>
        <v>4</v>
      </c>
      <c r="G5">
        <f t="shared" si="1"/>
        <v>0.80000000007999994</v>
      </c>
    </row>
    <row r="6" spans="1:8">
      <c r="A6" s="1">
        <v>993</v>
      </c>
      <c r="B6" s="5">
        <v>6</v>
      </c>
      <c r="C6" s="5">
        <v>50</v>
      </c>
      <c r="D6" s="3">
        <v>7</v>
      </c>
      <c r="E6" s="3">
        <v>58.333333330000002</v>
      </c>
      <c r="F6" s="3">
        <f t="shared" si="0"/>
        <v>1</v>
      </c>
      <c r="G6">
        <f t="shared" si="1"/>
        <v>0.16666666660000004</v>
      </c>
    </row>
    <row r="7" spans="1:8">
      <c r="A7" s="1">
        <v>173</v>
      </c>
      <c r="B7" s="5">
        <v>4</v>
      </c>
      <c r="C7" s="5">
        <v>33.333333333333329</v>
      </c>
      <c r="D7" s="3">
        <v>6</v>
      </c>
      <c r="E7" s="3">
        <v>50</v>
      </c>
      <c r="F7" s="3">
        <f t="shared" si="0"/>
        <v>2</v>
      </c>
      <c r="G7">
        <f t="shared" si="1"/>
        <v>0.25000000000000006</v>
      </c>
    </row>
    <row r="9" spans="1:8" s="1" customFormat="1">
      <c r="G9" s="1">
        <f>AVERAGE(G2:G7)</f>
        <v>0.36111111116</v>
      </c>
      <c r="H9" s="1" t="s">
        <v>40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PRE-test Difficulty</vt:lpstr>
      <vt:lpstr>PRE-test Discrimination</vt:lpstr>
      <vt:lpstr>POST-test Difficulty</vt:lpstr>
      <vt:lpstr>POST-test Discriminiation</vt:lpstr>
      <vt:lpstr>Learning Gains</vt:lpstr>
    </vt:vector>
  </TitlesOfParts>
  <Company>University of British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Deane</dc:creator>
  <cp:lastModifiedBy>Thomas Deane</cp:lastModifiedBy>
  <dcterms:created xsi:type="dcterms:W3CDTF">2013-09-18T16:24:15Z</dcterms:created>
  <dcterms:modified xsi:type="dcterms:W3CDTF">2013-11-24T18:14:42Z</dcterms:modified>
</cp:coreProperties>
</file>